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LMT\LMT_2022\016\1 výzva\"/>
    </mc:Choice>
  </mc:AlternateContent>
  <xr:revisionPtr revIDLastSave="0" documentId="13_ncr:1_{DC2B0097-1FBE-4167-BDE1-6404820E4B8B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O7" i="1"/>
  <c r="P11" i="1" s="1"/>
  <c r="S7" i="1"/>
  <c r="R7" i="1" l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<sst xmlns="http://schemas.openxmlformats.org/spreadsheetml/2006/main" count="41" uniqueCount="39">
  <si>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</si>
  <si>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</si>
  <si>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</si>
  <si>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</si>
  <si>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</si>
  <si>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</si>
  <si>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</si>
  <si>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</si>
  <si>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</si>
  <si>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</si>
  <si>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</si>
  <si>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</si>
  <si>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</si>
  <si>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</si>
  <si>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38410000-2 - Měřící nástroje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</si>
  <si>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</si>
  <si>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</si>
  <si>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</si>
  <si>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</si>
  <si>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</si>
  <si>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</si>
  <si>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</si>
  <si>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</si>
  <si>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</si>
  <si>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</si>
  <si>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</si>
  <si>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</si>
  <si>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</si>
  <si>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</si>
  <si>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016 - 2022 </t>
  </si>
  <si>
    <t>Společná faktura</t>
  </si>
  <si>
    <t>do 20.11.2022</t>
  </si>
  <si>
    <t xml:space="preserve">Termín dodání </t>
  </si>
  <si>
    <t>Ing. Jindřich Liška, Ph.D.
Tel.: 37763 2521</t>
  </si>
  <si>
    <t>Technická 8, 
301 00 Plzeň,
Fakulta aplikovaných věd - NTIS,
místnost UN 523</t>
  </si>
  <si>
    <t>Měřicí karty pro měření napětí</t>
  </si>
  <si>
    <t>Měřicí šasi</t>
  </si>
  <si>
    <t>Pro použití v měřicí platformě NI CompactDAQ; 
minimálně 4 kanály; 
vstupní konektor – BNC; 
vstupní měřený napěťový rozsah alespoň +-60V; 
vzorkovací frekvence alespoň 50kS/s na kanál; 
AD převodník s rozlišením alespoň 24 bitů; 
kompatibilní s měřicí kartou NI-9229.</t>
  </si>
  <si>
    <t>Měřicí šasi pro měřicí karty kompatibilní s platformou NI CompactDAQ; 
4 sloty; 
připojení přes Ethernet; 
konektor RJ45; 
s napájecím adapterem; 
kompatibilní s cDAQ-9185.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</si>
</sst>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D1" zoomScaleNormal="100" workbookViewId="0">
      <selection activeCell="I4" sqref="I4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6" style="1" customWidth="1"/>
    <col min="4" max="4" width="11.7109375" style="2" customWidth="1"/>
    <col min="5" max="5" width="11.140625" style="3" customWidth="1"/>
    <col min="6" max="6" width="73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42578125" style="5" hidden="1" customWidth="1"/>
    <col min="11" max="11" width="25.42578125" style="5" hidden="1" customWidth="1"/>
    <col min="12" max="12" width="24.85546875" style="5" customWidth="1"/>
    <col min="13" max="13" width="33.28515625" style="4" customWidth="1"/>
    <col min="14" max="14" width="27.85546875" style="4" customWidth="1"/>
    <col min="15" max="15" width="20.14062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65" t="s">
        <v>29</v>
      </c>
      <c r="C1" s="66"/>
      <c r="D1" s="66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35" t="s">
        <v>21</v>
      </c>
      <c r="M6" s="23" t="s">
        <v>22</v>
      </c>
      <c r="N6" s="23" t="s">
        <v>32</v>
      </c>
      <c r="O6" s="23" t="s">
        <v>23</v>
      </c>
      <c r="P6" s="23" t="s">
        <v>6</v>
      </c>
      <c r="Q6" s="25" t="s">
        <v>7</v>
      </c>
      <c r="R6" s="35" t="s">
        <v>8</v>
      </c>
      <c r="S6" s="35" t="s">
        <v>9</v>
      </c>
      <c r="T6" s="23" t="s">
        <v>24</v>
      </c>
      <c r="U6" s="23" t="s">
        <v>25</v>
      </c>
    </row>
    <row r="7" spans="1:21" ht="168" customHeight="1" thickTop="1" x14ac:dyDescent="0.25">
      <c r="A7" s="26"/>
      <c r="B7" s="36">
        <v>1</v>
      </c>
      <c r="C7" s="37" t="s">
        <v>35</v>
      </c>
      <c r="D7" s="38">
        <v>4</v>
      </c>
      <c r="E7" s="53" t="s">
        <v>26</v>
      </c>
      <c r="F7" s="39" t="s">
        <v>37</v>
      </c>
      <c r="G7" s="74"/>
      <c r="H7" s="67" t="s">
        <v>30</v>
      </c>
      <c r="I7" s="54" t="s">
        <v>27</v>
      </c>
      <c r="J7" s="69"/>
      <c r="K7" s="69"/>
      <c r="L7" s="67" t="s">
        <v>33</v>
      </c>
      <c r="M7" s="67" t="s">
        <v>34</v>
      </c>
      <c r="N7" s="72" t="s">
        <v>31</v>
      </c>
      <c r="O7" s="40">
        <f>D7*P7</f>
        <v>220000</v>
      </c>
      <c r="P7" s="41">
        <v>55000</v>
      </c>
      <c r="Q7" s="76"/>
      <c r="R7" s="42">
        <f>D7*Q7</f>
        <v>0</v>
      </c>
      <c r="S7" s="43" t="str">
        <f t="shared" ref="S7" si="0">IF(ISNUMBER(Q7), IF(Q7&gt;P7,"NEVYHOVUJE","VYHOVUJE")," ")</f>
        <v xml:space="preserve"> </v>
      </c>
      <c r="T7" s="54"/>
      <c r="U7" s="54" t="s">
        <v>14</v>
      </c>
    </row>
    <row r="8" spans="1:21" ht="168" customHeight="1" thickBot="1" x14ac:dyDescent="0.3">
      <c r="A8" s="26"/>
      <c r="B8" s="44">
        <v>2</v>
      </c>
      <c r="C8" s="45" t="s">
        <v>36</v>
      </c>
      <c r="D8" s="46">
        <v>1</v>
      </c>
      <c r="E8" s="47" t="s">
        <v>26</v>
      </c>
      <c r="F8" s="48" t="s">
        <v>38</v>
      </c>
      <c r="G8" s="75"/>
      <c r="H8" s="68"/>
      <c r="I8" s="55"/>
      <c r="J8" s="70"/>
      <c r="K8" s="70"/>
      <c r="L8" s="71"/>
      <c r="M8" s="71"/>
      <c r="N8" s="73"/>
      <c r="O8" s="49">
        <f>D8*P8</f>
        <v>42000</v>
      </c>
      <c r="P8" s="50">
        <v>42000</v>
      </c>
      <c r="Q8" s="77"/>
      <c r="R8" s="51">
        <f>D8*Q8</f>
        <v>0</v>
      </c>
      <c r="S8" s="52" t="str">
        <f t="shared" ref="S8" si="1">IF(ISNUMBER(Q8), IF(Q8&gt;P8,"NEVYHOVUJE","VYHOVUJE")," ")</f>
        <v xml:space="preserve"> </v>
      </c>
      <c r="T8" s="55"/>
      <c r="U8" s="55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">
      <c r="B10" s="56" t="s">
        <v>10</v>
      </c>
      <c r="C10" s="57"/>
      <c r="D10" s="57"/>
      <c r="E10" s="57"/>
      <c r="F10" s="57"/>
      <c r="G10" s="57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58" t="s">
        <v>12</v>
      </c>
      <c r="R10" s="59"/>
      <c r="S10" s="60"/>
      <c r="T10" s="21"/>
      <c r="U10" s="30"/>
    </row>
    <row r="11" spans="1:21" ht="33" customHeight="1" thickTop="1" thickBot="1" x14ac:dyDescent="0.3">
      <c r="B11" s="61" t="s">
        <v>13</v>
      </c>
      <c r="C11" s="61"/>
      <c r="D11" s="61"/>
      <c r="E11" s="61"/>
      <c r="F11" s="61"/>
      <c r="G11" s="61"/>
      <c r="H11" s="31"/>
      <c r="K11" s="8"/>
      <c r="L11" s="8"/>
      <c r="M11" s="8"/>
      <c r="N11" s="32"/>
      <c r="O11" s="32"/>
      <c r="P11" s="33">
        <f>SUM(O7:O8)</f>
        <v>262000</v>
      </c>
      <c r="Q11" s="62">
        <f>SUM(R7:R8)</f>
        <v>0</v>
      </c>
      <c r="R11" s="63"/>
      <c r="S11" s="6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dK8L72dS0hJPBxON3U12jZEw2B2QfmY8G5qDC61hm3mtjkqpWA36QQlJ310z0YzsGI+1nQBvLQUjnPFR2e/9KQ==" saltValue="d+jiX7cfvg7teE0pl8+cnQ==" spinCount="100000" sheet="1" objects="1" scenarios="1"/>
  <mergeCells count="14">
    <mergeCell ref="B11:G11"/>
    <mergeCell ref="Q11:S11"/>
    <mergeCell ref="B1:D1"/>
    <mergeCell ref="H7:H8"/>
    <mergeCell ref="I7:I8"/>
    <mergeCell ref="J7:J8"/>
    <mergeCell ref="K7:K8"/>
    <mergeCell ref="L7:L8"/>
    <mergeCell ref="M7:M8"/>
    <mergeCell ref="N7:N8"/>
    <mergeCell ref="T7:T8"/>
    <mergeCell ref="U7:U8"/>
    <mergeCell ref="B10:G10"/>
    <mergeCell ref="Q10:S10"/>
  </mergeCells>
  <conditionalFormatting sqref="B7:B8">
    <cfRule type="containsBlanks" dxfId="12" priority="121">
      <formula>LEN(TRIM(B7))=0</formula>
    </cfRule>
  </conditionalFormatting>
  <conditionalFormatting sqref="B7:B8">
    <cfRule type="cellIs" dxfId="11" priority="118" operator="greaterThanOrEqual">
      <formula>1</formula>
    </cfRule>
  </conditionalFormatting>
  <conditionalFormatting sqref="S7:S8">
    <cfRule type="cellIs" dxfId="10" priority="107" operator="equal">
      <formula>"VYHOVUJE"</formula>
    </cfRule>
  </conditionalFormatting>
  <conditionalFormatting sqref="S7:S8">
    <cfRule type="cellIs" dxfId="9" priority="106" operator="equal">
      <formula>"NEVYHOVUJE"</formula>
    </cfRule>
  </conditionalFormatting>
  <conditionalFormatting sqref="Q7:Q8">
    <cfRule type="containsBlanks" dxfId="8" priority="105">
      <formula>LEN(TRIM(Q7))=0</formula>
    </cfRule>
  </conditionalFormatting>
  <conditionalFormatting sqref="Q7:Q8">
    <cfRule type="notContainsBlanks" dxfId="7" priority="104">
      <formula>LEN(TRIM(Q7))&gt;0</formula>
    </cfRule>
  </conditionalFormatting>
  <conditionalFormatting sqref="Q7:Q8">
    <cfRule type="notContainsBlanks" dxfId="6" priority="103">
      <formula>LEN(TRIM(Q7))&gt;0</formula>
    </cfRule>
  </conditionalFormatting>
  <conditionalFormatting sqref="G7:G8">
    <cfRule type="containsBlanks" dxfId="5" priority="87">
      <formula>LEN(TRIM(G7))=0</formula>
    </cfRule>
  </conditionalFormatting>
  <conditionalFormatting sqref="G7:G8">
    <cfRule type="containsBlanks" dxfId="4" priority="86">
      <formula>LEN(TRIM(G7))=0</formula>
    </cfRule>
  </conditionalFormatting>
  <conditionalFormatting sqref="G7:G8">
    <cfRule type="notContainsBlanks" dxfId="3" priority="85">
      <formula>LEN(TRIM(G7))&gt;0</formula>
    </cfRule>
  </conditionalFormatting>
  <conditionalFormatting sqref="G7:G8">
    <cfRule type="notContainsBlanks" dxfId="2" priority="84">
      <formula>LEN(TRIM(G7))&gt;0</formula>
    </cfRule>
  </conditionalFormatting>
  <conditionalFormatting sqref="G7:G8">
    <cfRule type="notContainsBlanks" dxfId="1" priority="83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2022-05-16T10:13:17Z</cp:lastPrinted>
  <dcterms:created xsi:type="dcterms:W3CDTF">2014-03-05T12:43:32Z</dcterms:created>
  <dcterms:modified xsi:type="dcterms:W3CDTF">2022-06-16T09:44:33Z</dcterms:modified>
</cp:coreProperties>
</file>